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4" i="1" l="1"/>
  <c r="J3" i="1"/>
  <c r="F49" i="1" l="1"/>
  <c r="C49" i="1"/>
  <c r="B49" i="1"/>
  <c r="I48" i="1"/>
  <c r="H48" i="1"/>
  <c r="F48" i="1"/>
  <c r="C48" i="1"/>
  <c r="B48" i="1"/>
  <c r="J47" i="1"/>
  <c r="G47" i="1"/>
  <c r="D47" i="1"/>
  <c r="J46" i="1"/>
  <c r="G46" i="1"/>
  <c r="D46" i="1"/>
  <c r="J45" i="1"/>
  <c r="G45" i="1"/>
  <c r="D45" i="1"/>
  <c r="J44" i="1"/>
  <c r="G44" i="1"/>
  <c r="D44" i="1"/>
  <c r="J43" i="1"/>
  <c r="E47" i="1" s="1"/>
  <c r="G43" i="1"/>
  <c r="D43" i="1"/>
  <c r="J42" i="1"/>
  <c r="G42" i="1"/>
  <c r="D42" i="1"/>
  <c r="J41" i="1"/>
  <c r="G41" i="1"/>
  <c r="D41" i="1"/>
  <c r="J40" i="1"/>
  <c r="G40" i="1"/>
  <c r="D40" i="1"/>
  <c r="J39" i="1"/>
  <c r="G39" i="1"/>
  <c r="D39" i="1"/>
  <c r="J38" i="1"/>
  <c r="G38" i="1"/>
  <c r="D38" i="1"/>
  <c r="J37" i="1"/>
  <c r="G37" i="1"/>
  <c r="D37" i="1"/>
  <c r="J36" i="1"/>
  <c r="G36" i="1"/>
  <c r="D36" i="1"/>
  <c r="J35" i="1"/>
  <c r="E38" i="1" s="1"/>
  <c r="G35" i="1"/>
  <c r="D35" i="1"/>
  <c r="J34" i="1"/>
  <c r="G34" i="1"/>
  <c r="D34" i="1"/>
  <c r="J33" i="1"/>
  <c r="G33" i="1"/>
  <c r="D33" i="1"/>
  <c r="J32" i="1"/>
  <c r="G32" i="1"/>
  <c r="D32" i="1"/>
  <c r="J31" i="1"/>
  <c r="G31" i="1"/>
  <c r="D31" i="1"/>
  <c r="J30" i="1"/>
  <c r="G30" i="1"/>
  <c r="D30" i="1"/>
  <c r="J29" i="1"/>
  <c r="G29" i="1"/>
  <c r="D29" i="1"/>
  <c r="J28" i="1"/>
  <c r="G28" i="1"/>
  <c r="D28" i="1"/>
  <c r="J27" i="1"/>
  <c r="E31" i="1" s="1"/>
  <c r="G27" i="1"/>
  <c r="D27" i="1"/>
  <c r="J26" i="1"/>
  <c r="G26" i="1"/>
  <c r="D26" i="1"/>
  <c r="J25" i="1"/>
  <c r="G25" i="1"/>
  <c r="D25" i="1"/>
  <c r="J24" i="1"/>
  <c r="G24" i="1"/>
  <c r="D24" i="1"/>
  <c r="J23" i="1"/>
  <c r="G23" i="1"/>
  <c r="D23" i="1"/>
  <c r="J22" i="1"/>
  <c r="G22" i="1"/>
  <c r="D22" i="1"/>
  <c r="J21" i="1"/>
  <c r="G21" i="1"/>
  <c r="D21" i="1"/>
  <c r="J20" i="1"/>
  <c r="G20" i="1"/>
  <c r="D20" i="1"/>
  <c r="J19" i="1"/>
  <c r="E23" i="1" s="1"/>
  <c r="G19" i="1"/>
  <c r="D19" i="1"/>
  <c r="J18" i="1"/>
  <c r="G18" i="1"/>
  <c r="D18" i="1"/>
  <c r="J17" i="1"/>
  <c r="G17" i="1"/>
  <c r="D17" i="1"/>
  <c r="J16" i="1"/>
  <c r="G16" i="1"/>
  <c r="D16" i="1"/>
  <c r="J15" i="1"/>
  <c r="G15" i="1"/>
  <c r="D15" i="1"/>
  <c r="J14" i="1"/>
  <c r="G14" i="1"/>
  <c r="D14" i="1"/>
  <c r="J13" i="1"/>
  <c r="G13" i="1"/>
  <c r="D13" i="1"/>
  <c r="J12" i="1"/>
  <c r="G12" i="1"/>
  <c r="D12" i="1"/>
  <c r="J11" i="1"/>
  <c r="E14" i="1" s="1"/>
  <c r="G11" i="1"/>
  <c r="D11" i="1"/>
  <c r="J10" i="1"/>
  <c r="G10" i="1"/>
  <c r="D10" i="1"/>
  <c r="J9" i="1"/>
  <c r="G9" i="1"/>
  <c r="D9" i="1"/>
  <c r="J8" i="1"/>
  <c r="G8" i="1"/>
  <c r="D8" i="1"/>
  <c r="J7" i="1"/>
  <c r="G7" i="1"/>
  <c r="D7" i="1"/>
  <c r="J6" i="1"/>
  <c r="G6" i="1"/>
  <c r="J5" i="1"/>
  <c r="E9" i="1" s="1"/>
  <c r="G5" i="1"/>
  <c r="G4" i="1"/>
  <c r="G3" i="1"/>
  <c r="D49" i="1" l="1"/>
  <c r="E10" i="1"/>
  <c r="E19" i="1"/>
  <c r="E27" i="1"/>
  <c r="E43" i="1"/>
  <c r="D48" i="1"/>
  <c r="B50" i="1"/>
  <c r="G48" i="1"/>
  <c r="E17" i="1"/>
  <c r="E24" i="1"/>
  <c r="E33" i="1"/>
  <c r="E41" i="1"/>
  <c r="E13" i="1"/>
  <c r="E28" i="1"/>
  <c r="E37" i="1"/>
  <c r="E45" i="1"/>
  <c r="E20" i="1"/>
  <c r="G49" i="1"/>
  <c r="E34" i="1"/>
  <c r="F50" i="1"/>
  <c r="G50" i="1"/>
  <c r="E8" i="1"/>
  <c r="E16" i="1"/>
  <c r="E22" i="1"/>
  <c r="E30" i="1"/>
  <c r="E32" i="1"/>
  <c r="E40" i="1"/>
  <c r="E44" i="1"/>
  <c r="E7" i="1"/>
  <c r="E11" i="1"/>
  <c r="E15" i="1"/>
  <c r="E21" i="1"/>
  <c r="E25" i="1"/>
  <c r="E29" i="1"/>
  <c r="E35" i="1"/>
  <c r="E39" i="1"/>
  <c r="J49" i="1"/>
  <c r="J48" i="1"/>
  <c r="E36" i="1"/>
  <c r="E18" i="1"/>
  <c r="E26" i="1"/>
  <c r="E12" i="1"/>
  <c r="E42" i="1"/>
  <c r="E46" i="1"/>
  <c r="D50" i="1" l="1"/>
  <c r="J50" i="1"/>
  <c r="E49" i="1"/>
  <c r="E48" i="1"/>
  <c r="E50" i="1" l="1"/>
</calcChain>
</file>

<file path=xl/sharedStrings.xml><?xml version="1.0" encoding="utf-8"?>
<sst xmlns="http://schemas.openxmlformats.org/spreadsheetml/2006/main" count="19" uniqueCount="19">
  <si>
    <t>YEAR</t>
  </si>
  <si>
    <t>3 MO CD (ED after 2013)</t>
  </si>
  <si>
    <t>30Y FRM</t>
  </si>
  <si>
    <t>Return on FRM mortgages  = AVG PAST 5Y FRM - CURRENT CD</t>
  </si>
  <si>
    <t>Return on FRM mortgages = AVG PAST 5Y FRM - AVG 5 Y Past Maturity Premium - CURRENT CD</t>
  </si>
  <si>
    <t>Prime Rate</t>
  </si>
  <si>
    <t>Return on C&amp;I loan = Prime Rate - CD Rate</t>
  </si>
  <si>
    <t>10Y Treasury</t>
  </si>
  <si>
    <t>3MO Treasury (DISC)</t>
  </si>
  <si>
    <t>Maturity Premium = 10Y Treasury - 3 MO Treasury</t>
  </si>
  <si>
    <t>ROA for FSLIC-insured Savings Institutions (T71)</t>
  </si>
  <si>
    <t>Regulatory Capital/Total Assets (%) (T57 &amp; T59)</t>
  </si>
  <si>
    <t>Foreclosure Rates (% of Average Loans) (T24)</t>
  </si>
  <si>
    <t>[Int. Exp./(Oper. Inc. - Oper. Exp.)] (%) (T63)</t>
  </si>
  <si>
    <t>Coefficient of Variation</t>
  </si>
  <si>
    <t>Oper. Exp./Oper. Inc. (%) Includes Loan Losses (T63)</t>
  </si>
  <si>
    <t>Maturity Mismatch Example 1974-2014.xlsx</t>
  </si>
  <si>
    <t>AVG1974-2014</t>
  </si>
  <si>
    <t>STD DEV 1974-2014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</si>
</sst>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0" fillId="0" borderId="1" xfId="0" applyBorder="1"/>
    <xf numFmtId="2" fontId="0" fillId="0" borderId="1" xfId="0" applyNumberFormat="1" applyBorder="1" applyAlignment="1">
      <alignment wrapText="1"/>
    </xf>
    <xf numFmtId="2" fontId="0" fillId="0" borderId="1" xfId="0" applyNumberFormat="1" applyFill="1" applyBorder="1"/>
    <xf numFmtId="2" fontId="0" fillId="0" borderId="1" xfId="0" applyNumberFormat="1" applyBorder="1"/>
    <xf numFmtId="2" fontId="0" fillId="0" borderId="1" xfId="0" applyNumberFormat="1" applyFill="1" applyBorder="1" applyAlignment="1">
      <alignment wrapText="1"/>
    </xf>
    <xf numFmtId="0" fontId="0" fillId="2" borderId="1" xfId="0" applyFill="1" applyBorder="1"/>
    <xf numFmtId="164" fontId="0" fillId="0" borderId="1" xfId="0" applyNumberFormat="1" applyFill="1" applyBorder="1"/>
    <xf numFmtId="0" fontId="0" fillId="0" borderId="1" xfId="0" applyFill="1" applyBorder="1"/>
    <xf numFmtId="0" fontId="0" fillId="3" borderId="1" xfId="0" applyFill="1" applyBorder="1"/>
    <xf numFmtId="0" fontId="0" fillId="5" borderId="1" xfId="0" applyFill="1" applyBorder="1"/>
    <xf numFmtId="2" fontId="0" fillId="2" borderId="1" xfId="0" applyNumberFormat="1" applyFill="1" applyBorder="1" applyAlignment="1">
      <alignment wrapText="1"/>
    </xf>
    <xf numFmtId="2" fontId="0" fillId="2" borderId="1" xfId="0" applyNumberForma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workbookViewId="0">
      <pane xSplit="14" ySplit="2" topLeftCell="S45" activePane="bottomRight" state="frozen"/>
      <selection pane="topRight" activeCell="O1" sqref="O1"/>
      <selection pane="bottomLeft" activeCell="A3" sqref="A3"/>
      <selection pane="bottomRight" activeCell="X49" sqref="X49"/>
    </sheetView>
  </sheetViews>
  <sheetFormatPr defaultRowHeight="15" x14ac:dyDescent="0.25"/>
  <cols>
    <col min="8" max="8" width="1" customWidth="1"/>
    <col min="9" max="9" width="12.28515625" hidden="1" customWidth="1"/>
  </cols>
  <sheetData>
    <row r="1" spans="1:15" x14ac:dyDescent="0.25">
      <c r="A1" s="1" t="s">
        <v>16</v>
      </c>
    </row>
    <row r="2" spans="1:15" ht="195" x14ac:dyDescent="0.25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2" t="s">
        <v>5</v>
      </c>
      <c r="G2" s="3" t="s">
        <v>6</v>
      </c>
      <c r="H2" s="2" t="s">
        <v>7</v>
      </c>
      <c r="I2" s="2" t="s">
        <v>8</v>
      </c>
      <c r="J2" s="2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15</v>
      </c>
    </row>
    <row r="3" spans="1:15" x14ac:dyDescent="0.25">
      <c r="A3" s="2">
        <v>1970</v>
      </c>
      <c r="B3" s="2">
        <v>7.55</v>
      </c>
      <c r="C3" s="5">
        <v>8.4499999999999993</v>
      </c>
      <c r="D3" s="2"/>
      <c r="E3" s="2"/>
      <c r="F3" s="2">
        <v>7.91</v>
      </c>
      <c r="G3" s="6">
        <f t="shared" ref="G3:G47" si="0">F3-B3</f>
        <v>0.36000000000000032</v>
      </c>
      <c r="H3" s="2">
        <v>7.35</v>
      </c>
      <c r="I3" s="2">
        <v>6.43</v>
      </c>
      <c r="J3" s="6">
        <f t="shared" ref="J3:J47" si="1">H3-I3</f>
        <v>0.91999999999999993</v>
      </c>
      <c r="K3" s="7">
        <v>0.56999999999999995</v>
      </c>
      <c r="L3" s="7">
        <v>6.93</v>
      </c>
      <c r="M3" s="7">
        <v>0.22</v>
      </c>
      <c r="N3" s="2">
        <v>87.3</v>
      </c>
      <c r="O3" s="2">
        <v>17.8</v>
      </c>
    </row>
    <row r="4" spans="1:15" x14ac:dyDescent="0.25">
      <c r="A4" s="2">
        <v>1971</v>
      </c>
      <c r="B4" s="2">
        <v>5</v>
      </c>
      <c r="C4" s="5">
        <v>7.74</v>
      </c>
      <c r="D4" s="2"/>
      <c r="E4" s="2"/>
      <c r="F4" s="2">
        <v>5.73</v>
      </c>
      <c r="G4" s="6">
        <f t="shared" si="0"/>
        <v>0.73000000000000043</v>
      </c>
      <c r="H4" s="2">
        <v>6.16</v>
      </c>
      <c r="I4" s="2">
        <v>4.3499999999999996</v>
      </c>
      <c r="J4" s="6">
        <f t="shared" si="1"/>
        <v>1.8100000000000005</v>
      </c>
      <c r="K4" s="7">
        <v>0.71</v>
      </c>
      <c r="L4" s="7"/>
      <c r="M4" s="7">
        <v>0.26</v>
      </c>
      <c r="N4" s="2"/>
      <c r="O4" s="2"/>
    </row>
    <row r="5" spans="1:15" x14ac:dyDescent="0.25">
      <c r="A5" s="6">
        <v>1972</v>
      </c>
      <c r="B5" s="6">
        <v>4.66</v>
      </c>
      <c r="C5" s="6">
        <v>7.38</v>
      </c>
      <c r="D5" s="6"/>
      <c r="E5" s="6"/>
      <c r="F5" s="6">
        <v>5.25</v>
      </c>
      <c r="G5" s="6">
        <f t="shared" si="0"/>
        <v>0.58999999999999986</v>
      </c>
      <c r="H5" s="6">
        <v>6.21</v>
      </c>
      <c r="I5" s="6">
        <v>4.0599999999999996</v>
      </c>
      <c r="J5" s="6">
        <f t="shared" si="1"/>
        <v>2.1500000000000004</v>
      </c>
      <c r="K5" s="8">
        <v>0.77</v>
      </c>
      <c r="L5" s="9"/>
      <c r="M5" s="8">
        <v>0.24</v>
      </c>
      <c r="N5" s="6"/>
      <c r="O5" s="6"/>
    </row>
    <row r="6" spans="1:15" x14ac:dyDescent="0.25">
      <c r="A6" s="6">
        <v>1973</v>
      </c>
      <c r="B6" s="6">
        <v>9.3000000000000007</v>
      </c>
      <c r="C6" s="6">
        <v>8.0399999999999991</v>
      </c>
      <c r="D6" s="6"/>
      <c r="E6" s="6"/>
      <c r="F6" s="6">
        <v>8.0299999999999994</v>
      </c>
      <c r="G6" s="6">
        <f t="shared" si="0"/>
        <v>-1.2700000000000014</v>
      </c>
      <c r="H6" s="6">
        <v>6.85</v>
      </c>
      <c r="I6" s="6">
        <v>7.04</v>
      </c>
      <c r="J6" s="6">
        <f t="shared" si="1"/>
        <v>-0.19000000000000039</v>
      </c>
      <c r="K6" s="10">
        <v>0.76</v>
      </c>
      <c r="L6" s="9"/>
      <c r="M6" s="10">
        <v>0.25</v>
      </c>
      <c r="N6" s="6"/>
      <c r="O6" s="6"/>
    </row>
    <row r="7" spans="1:15" x14ac:dyDescent="0.25">
      <c r="A7" s="6">
        <v>1974</v>
      </c>
      <c r="B7" s="6">
        <v>10.29</v>
      </c>
      <c r="C7" s="6">
        <v>9.19</v>
      </c>
      <c r="D7" s="11">
        <f t="shared" ref="D7:D47" si="2">AVERAGE(C3:C7)-B7</f>
        <v>-2.129999999999999</v>
      </c>
      <c r="E7" s="12">
        <f t="shared" ref="E7:E47" si="3">AVERAGE(C3:C7) - AVERAGE(J3:J7) -B7</f>
        <v>-3.0099999999999989</v>
      </c>
      <c r="F7" s="6">
        <v>10.81</v>
      </c>
      <c r="G7" s="6">
        <f t="shared" si="0"/>
        <v>0.52000000000000135</v>
      </c>
      <c r="H7" s="6">
        <v>7.56</v>
      </c>
      <c r="I7" s="6">
        <v>7.85</v>
      </c>
      <c r="J7" s="6">
        <f t="shared" si="1"/>
        <v>-0.29000000000000004</v>
      </c>
      <c r="K7" s="10">
        <v>0.54</v>
      </c>
      <c r="L7" s="9"/>
      <c r="M7" s="10">
        <v>0.28999999999999998</v>
      </c>
      <c r="N7" s="6"/>
      <c r="O7" s="6"/>
    </row>
    <row r="8" spans="1:15" x14ac:dyDescent="0.25">
      <c r="A8" s="6">
        <v>1975</v>
      </c>
      <c r="B8" s="6">
        <v>6.44</v>
      </c>
      <c r="C8" s="6">
        <v>9.0399999999999991</v>
      </c>
      <c r="D8" s="13">
        <f t="shared" si="2"/>
        <v>1.8380000000000001</v>
      </c>
      <c r="E8" s="12">
        <f t="shared" si="3"/>
        <v>0.70199999999999996</v>
      </c>
      <c r="F8" s="6">
        <v>7.86</v>
      </c>
      <c r="G8" s="6">
        <f t="shared" si="0"/>
        <v>1.42</v>
      </c>
      <c r="H8" s="6">
        <v>7.99</v>
      </c>
      <c r="I8" s="6">
        <v>5.79</v>
      </c>
      <c r="J8" s="6">
        <f t="shared" si="1"/>
        <v>2.2000000000000002</v>
      </c>
      <c r="K8" s="10">
        <v>0.47</v>
      </c>
      <c r="L8" s="8">
        <v>5.81</v>
      </c>
      <c r="M8" s="10">
        <v>0.4</v>
      </c>
      <c r="N8" s="6">
        <v>89.1</v>
      </c>
      <c r="O8" s="6">
        <v>16.600000000000001</v>
      </c>
    </row>
    <row r="9" spans="1:15" x14ac:dyDescent="0.25">
      <c r="A9" s="14">
        <v>1976</v>
      </c>
      <c r="B9" s="14">
        <v>5.27</v>
      </c>
      <c r="C9" s="14">
        <v>8.86</v>
      </c>
      <c r="D9" s="14">
        <f t="shared" si="2"/>
        <v>3.2319999999999993</v>
      </c>
      <c r="E9" s="14">
        <f t="shared" si="3"/>
        <v>1.9319999999999995</v>
      </c>
      <c r="F9" s="14">
        <v>6.84</v>
      </c>
      <c r="G9" s="14">
        <f t="shared" si="0"/>
        <v>1.5700000000000003</v>
      </c>
      <c r="H9" s="6">
        <v>7.61</v>
      </c>
      <c r="I9" s="6">
        <v>4.9800000000000004</v>
      </c>
      <c r="J9" s="6">
        <f t="shared" si="1"/>
        <v>2.63</v>
      </c>
      <c r="K9" s="10">
        <v>0.63</v>
      </c>
      <c r="L9" s="8">
        <v>5.58</v>
      </c>
      <c r="M9" s="10">
        <v>0.36</v>
      </c>
      <c r="N9" s="6">
        <v>86.7</v>
      </c>
      <c r="O9" s="6">
        <v>16.2</v>
      </c>
    </row>
    <row r="10" spans="1:15" x14ac:dyDescent="0.25">
      <c r="A10" s="13">
        <v>1977</v>
      </c>
      <c r="B10" s="13">
        <v>5.63</v>
      </c>
      <c r="C10" s="13">
        <v>8.84</v>
      </c>
      <c r="D10" s="13">
        <f t="shared" si="2"/>
        <v>3.1640000000000006</v>
      </c>
      <c r="E10" s="13">
        <f t="shared" si="3"/>
        <v>1.862000000000001</v>
      </c>
      <c r="F10" s="13">
        <v>6.83</v>
      </c>
      <c r="G10" s="13">
        <f t="shared" si="0"/>
        <v>1.2000000000000002</v>
      </c>
      <c r="H10" s="15">
        <v>7.42</v>
      </c>
      <c r="I10" s="15">
        <v>5.26</v>
      </c>
      <c r="J10" s="13">
        <f t="shared" si="1"/>
        <v>2.16</v>
      </c>
      <c r="K10" s="10">
        <v>0.77</v>
      </c>
      <c r="L10" s="8">
        <v>5.45</v>
      </c>
      <c r="M10" s="10">
        <v>0.23</v>
      </c>
      <c r="N10" s="6">
        <v>84.2</v>
      </c>
      <c r="O10" s="6">
        <v>15.7</v>
      </c>
    </row>
    <row r="11" spans="1:15" x14ac:dyDescent="0.25">
      <c r="A11" s="6">
        <v>1978</v>
      </c>
      <c r="B11" s="6">
        <v>8.2100000000000009</v>
      </c>
      <c r="C11" s="6">
        <v>9.6300000000000008</v>
      </c>
      <c r="D11" s="6">
        <f t="shared" si="2"/>
        <v>0.90199999999999747</v>
      </c>
      <c r="E11" s="11">
        <f t="shared" si="3"/>
        <v>-0.68400000000000283</v>
      </c>
      <c r="F11" s="6">
        <v>9.06</v>
      </c>
      <c r="G11" s="6">
        <f t="shared" si="0"/>
        <v>0.84999999999999964</v>
      </c>
      <c r="H11" s="6">
        <v>8.41</v>
      </c>
      <c r="I11" s="6">
        <v>7.18</v>
      </c>
      <c r="J11" s="6">
        <f t="shared" si="1"/>
        <v>1.2300000000000004</v>
      </c>
      <c r="K11" s="10">
        <v>0.82</v>
      </c>
      <c r="L11" s="8">
        <v>5.51</v>
      </c>
      <c r="M11" s="10">
        <v>0.17</v>
      </c>
      <c r="N11" s="6">
        <v>83.4</v>
      </c>
      <c r="O11" s="6">
        <v>15.2</v>
      </c>
    </row>
    <row r="12" spans="1:15" x14ac:dyDescent="0.25">
      <c r="A12" s="6">
        <v>1979</v>
      </c>
      <c r="B12" s="6">
        <v>11.2</v>
      </c>
      <c r="C12" s="6">
        <v>11.19</v>
      </c>
      <c r="D12" s="11">
        <f t="shared" si="2"/>
        <v>-1.6880000000000006</v>
      </c>
      <c r="E12" s="11">
        <f t="shared" si="3"/>
        <v>-3.2080000000000002</v>
      </c>
      <c r="F12" s="6">
        <v>12.67</v>
      </c>
      <c r="G12" s="6">
        <f t="shared" si="0"/>
        <v>1.4700000000000006</v>
      </c>
      <c r="H12" s="6">
        <v>9.43</v>
      </c>
      <c r="I12" s="6">
        <v>10.050000000000001</v>
      </c>
      <c r="J12" s="13">
        <f t="shared" si="1"/>
        <v>-0.62000000000000099</v>
      </c>
      <c r="K12" s="10">
        <v>0.67</v>
      </c>
      <c r="L12" s="8">
        <v>5.59</v>
      </c>
      <c r="M12" s="10">
        <v>0.15</v>
      </c>
      <c r="N12" s="6">
        <v>87.8</v>
      </c>
      <c r="O12" s="6">
        <v>14.6</v>
      </c>
    </row>
    <row r="13" spans="1:15" x14ac:dyDescent="0.25">
      <c r="A13" s="6">
        <v>1980</v>
      </c>
      <c r="B13" s="6">
        <v>13.02</v>
      </c>
      <c r="C13" s="6">
        <v>13.77</v>
      </c>
      <c r="D13" s="11">
        <f t="shared" si="2"/>
        <v>-2.5620000000000012</v>
      </c>
      <c r="E13" s="11">
        <f t="shared" si="3"/>
        <v>-3.6500000000000004</v>
      </c>
      <c r="F13" s="6">
        <v>15.26</v>
      </c>
      <c r="G13" s="6">
        <f t="shared" si="0"/>
        <v>2.2400000000000002</v>
      </c>
      <c r="H13" s="6">
        <v>11.43</v>
      </c>
      <c r="I13" s="6">
        <v>11.39</v>
      </c>
      <c r="J13" s="13">
        <f t="shared" si="1"/>
        <v>3.9999999999999147E-2</v>
      </c>
      <c r="K13" s="16">
        <v>0.14000000000000001</v>
      </c>
      <c r="L13" s="17">
        <v>5.25</v>
      </c>
      <c r="M13" s="10">
        <v>0.19500000000000001</v>
      </c>
      <c r="N13" s="6">
        <v>98.3</v>
      </c>
      <c r="O13" s="6">
        <v>14.1</v>
      </c>
    </row>
    <row r="14" spans="1:15" x14ac:dyDescent="0.25">
      <c r="A14" s="6">
        <v>1981</v>
      </c>
      <c r="B14" s="6">
        <v>15.93</v>
      </c>
      <c r="C14" s="6">
        <v>16.63</v>
      </c>
      <c r="D14" s="11">
        <f t="shared" si="2"/>
        <v>-3.9180000000000028</v>
      </c>
      <c r="E14" s="11">
        <f t="shared" si="3"/>
        <v>-4.4560000000000031</v>
      </c>
      <c r="F14" s="6">
        <v>18.87</v>
      </c>
      <c r="G14" s="6">
        <f t="shared" si="0"/>
        <v>2.9400000000000013</v>
      </c>
      <c r="H14" s="6">
        <v>13.92</v>
      </c>
      <c r="I14" s="6">
        <v>14.04</v>
      </c>
      <c r="J14" s="13">
        <f t="shared" si="1"/>
        <v>-0.11999999999999922</v>
      </c>
      <c r="K14" s="16">
        <v>-0.73</v>
      </c>
      <c r="L14" s="17">
        <v>4.2300000000000004</v>
      </c>
      <c r="M14" s="10">
        <v>0.317</v>
      </c>
      <c r="N14" s="11">
        <v>112.5</v>
      </c>
      <c r="O14" s="6">
        <v>13.6</v>
      </c>
    </row>
    <row r="15" spans="1:15" x14ac:dyDescent="0.25">
      <c r="A15" s="6">
        <v>1982</v>
      </c>
      <c r="B15" s="6">
        <v>12.27</v>
      </c>
      <c r="C15" s="6">
        <v>16.079999999999998</v>
      </c>
      <c r="D15" s="11">
        <f t="shared" si="2"/>
        <v>1.1899999999999995</v>
      </c>
      <c r="E15" s="11">
        <f t="shared" si="3"/>
        <v>0.60200000000000031</v>
      </c>
      <c r="F15" s="6">
        <v>14.85</v>
      </c>
      <c r="G15" s="6">
        <f t="shared" si="0"/>
        <v>2.58</v>
      </c>
      <c r="H15" s="6">
        <v>13.01</v>
      </c>
      <c r="I15" s="6">
        <v>10.6</v>
      </c>
      <c r="J15" s="6">
        <f t="shared" si="1"/>
        <v>2.41</v>
      </c>
      <c r="K15" s="16">
        <v>-0.65</v>
      </c>
      <c r="L15" s="17">
        <v>3.65</v>
      </c>
      <c r="M15" s="10">
        <v>0.67900000000000005</v>
      </c>
      <c r="N15" s="11">
        <v>114.1</v>
      </c>
      <c r="O15" s="6">
        <v>14</v>
      </c>
    </row>
    <row r="16" spans="1:15" x14ac:dyDescent="0.25">
      <c r="A16" s="6">
        <v>1983</v>
      </c>
      <c r="B16" s="6">
        <v>9.07</v>
      </c>
      <c r="C16" s="6">
        <v>13.23</v>
      </c>
      <c r="D16" s="6">
        <f t="shared" si="2"/>
        <v>5.1100000000000012</v>
      </c>
      <c r="E16" s="6">
        <f t="shared" si="3"/>
        <v>4.272000000000002</v>
      </c>
      <c r="F16" s="6">
        <v>10.79</v>
      </c>
      <c r="G16" s="6">
        <f t="shared" si="0"/>
        <v>1.7199999999999989</v>
      </c>
      <c r="H16" s="6">
        <v>11.1</v>
      </c>
      <c r="I16" s="6">
        <v>8.6199999999999992</v>
      </c>
      <c r="J16" s="6">
        <f t="shared" si="1"/>
        <v>2.4800000000000004</v>
      </c>
      <c r="K16" s="10">
        <v>0.27</v>
      </c>
      <c r="L16" s="8">
        <v>4.0199999999999996</v>
      </c>
      <c r="M16" s="10">
        <v>0.70599999999999996</v>
      </c>
      <c r="N16" s="6">
        <v>99.9</v>
      </c>
      <c r="O16" s="6">
        <v>15.3</v>
      </c>
    </row>
    <row r="17" spans="1:15" x14ac:dyDescent="0.25">
      <c r="A17" s="6">
        <v>1984</v>
      </c>
      <c r="B17" s="6">
        <v>10.39</v>
      </c>
      <c r="C17" s="6">
        <v>13.87</v>
      </c>
      <c r="D17" s="6">
        <f t="shared" si="2"/>
        <v>4.3259999999999987</v>
      </c>
      <c r="E17" s="6">
        <f t="shared" si="3"/>
        <v>2.7799999999999976</v>
      </c>
      <c r="F17" s="6">
        <v>12.04</v>
      </c>
      <c r="G17" s="6">
        <f t="shared" si="0"/>
        <v>1.6499999999999986</v>
      </c>
      <c r="H17" s="6">
        <v>12.46</v>
      </c>
      <c r="I17" s="6">
        <v>9.5399999999999991</v>
      </c>
      <c r="J17" s="6">
        <f t="shared" si="1"/>
        <v>2.9200000000000017</v>
      </c>
      <c r="K17" s="10">
        <v>0.12</v>
      </c>
      <c r="L17" s="8">
        <v>3.8</v>
      </c>
      <c r="M17" s="10">
        <v>1.111</v>
      </c>
      <c r="N17" s="6">
        <v>100.2</v>
      </c>
      <c r="O17" s="6">
        <v>15.3</v>
      </c>
    </row>
    <row r="18" spans="1:15" x14ac:dyDescent="0.25">
      <c r="A18" s="6">
        <v>1985</v>
      </c>
      <c r="B18" s="6">
        <v>8.0399999999999991</v>
      </c>
      <c r="C18" s="6">
        <v>12.42</v>
      </c>
      <c r="D18" s="6">
        <f t="shared" si="2"/>
        <v>6.4059999999999988</v>
      </c>
      <c r="E18" s="6">
        <f t="shared" si="3"/>
        <v>4.2379999999999978</v>
      </c>
      <c r="F18" s="6">
        <v>9.93</v>
      </c>
      <c r="G18" s="6">
        <f t="shared" si="0"/>
        <v>1.8900000000000006</v>
      </c>
      <c r="H18" s="6">
        <v>10.62</v>
      </c>
      <c r="I18" s="6">
        <v>7.47</v>
      </c>
      <c r="J18" s="6">
        <f t="shared" si="1"/>
        <v>3.1499999999999995</v>
      </c>
      <c r="K18" s="10">
        <v>0.39</v>
      </c>
      <c r="L18" s="8">
        <v>4.3600000000000003</v>
      </c>
      <c r="M18" s="10">
        <v>1.4059999999999999</v>
      </c>
      <c r="N18" s="6">
        <v>96.7</v>
      </c>
      <c r="O18" s="11">
        <v>17.7</v>
      </c>
    </row>
    <row r="19" spans="1:15" x14ac:dyDescent="0.25">
      <c r="A19" s="6">
        <v>1986</v>
      </c>
      <c r="B19" s="6">
        <v>6.51</v>
      </c>
      <c r="C19" s="6">
        <v>10.18</v>
      </c>
      <c r="D19" s="6">
        <f t="shared" si="2"/>
        <v>6.6460000000000008</v>
      </c>
      <c r="E19" s="6">
        <f t="shared" si="3"/>
        <v>4.1140000000000008</v>
      </c>
      <c r="F19" s="6">
        <v>8.33</v>
      </c>
      <c r="G19" s="6">
        <f t="shared" si="0"/>
        <v>1.8200000000000003</v>
      </c>
      <c r="H19" s="6">
        <v>7.67</v>
      </c>
      <c r="I19" s="6">
        <v>5.97</v>
      </c>
      <c r="J19" s="6">
        <f t="shared" si="1"/>
        <v>1.7000000000000002</v>
      </c>
      <c r="K19" s="10">
        <v>0.02</v>
      </c>
      <c r="L19" s="8">
        <v>4.49</v>
      </c>
      <c r="M19" s="16">
        <v>2.1509999999999998</v>
      </c>
      <c r="N19" s="6">
        <v>95.1</v>
      </c>
      <c r="O19" s="11">
        <v>20.7</v>
      </c>
    </row>
    <row r="20" spans="1:15" x14ac:dyDescent="0.25">
      <c r="A20" s="6">
        <v>1987</v>
      </c>
      <c r="B20" s="6">
        <v>6.87</v>
      </c>
      <c r="C20" s="6">
        <v>10.199999999999999</v>
      </c>
      <c r="D20" s="6">
        <f t="shared" si="2"/>
        <v>5.1100000000000003</v>
      </c>
      <c r="E20" s="6">
        <f t="shared" si="3"/>
        <v>2.5380000000000011</v>
      </c>
      <c r="F20" s="6">
        <v>8.2100000000000009</v>
      </c>
      <c r="G20" s="6">
        <f t="shared" si="0"/>
        <v>1.3400000000000007</v>
      </c>
      <c r="H20" s="6">
        <v>8.39</v>
      </c>
      <c r="I20" s="6">
        <v>5.78</v>
      </c>
      <c r="J20" s="6">
        <f t="shared" si="1"/>
        <v>2.6100000000000003</v>
      </c>
      <c r="K20" s="16">
        <v>-0.64</v>
      </c>
      <c r="L20" s="8">
        <v>3.71</v>
      </c>
      <c r="M20" s="16">
        <v>2.7890000000000001</v>
      </c>
      <c r="N20" s="6">
        <v>96.6</v>
      </c>
      <c r="O20" s="11">
        <v>22.5</v>
      </c>
    </row>
    <row r="21" spans="1:15" x14ac:dyDescent="0.25">
      <c r="A21" s="6">
        <v>1988</v>
      </c>
      <c r="B21" s="6">
        <v>7.73</v>
      </c>
      <c r="C21" s="6">
        <v>10.34</v>
      </c>
      <c r="D21" s="6">
        <f t="shared" si="2"/>
        <v>3.6720000000000006</v>
      </c>
      <c r="E21" s="6">
        <f t="shared" si="3"/>
        <v>1.1600000000000001</v>
      </c>
      <c r="F21" s="6">
        <v>9.32</v>
      </c>
      <c r="G21" s="6">
        <f t="shared" si="0"/>
        <v>1.5899999999999999</v>
      </c>
      <c r="H21" s="6">
        <v>8.85</v>
      </c>
      <c r="I21" s="6">
        <v>6.67</v>
      </c>
      <c r="J21" s="6">
        <f t="shared" si="1"/>
        <v>2.1799999999999997</v>
      </c>
      <c r="K21" s="16">
        <v>-1.08</v>
      </c>
      <c r="L21" s="8">
        <v>4.08</v>
      </c>
      <c r="M21" s="16">
        <v>2.698</v>
      </c>
      <c r="N21" s="6">
        <v>99.6</v>
      </c>
      <c r="O21" s="11">
        <v>21.1</v>
      </c>
    </row>
    <row r="22" spans="1:15" x14ac:dyDescent="0.25">
      <c r="A22" s="6">
        <v>1989</v>
      </c>
      <c r="B22" s="6">
        <v>9.09</v>
      </c>
      <c r="C22" s="6">
        <v>10.32</v>
      </c>
      <c r="D22" s="6">
        <f t="shared" si="2"/>
        <v>1.6020000000000003</v>
      </c>
      <c r="E22" s="6">
        <f t="shared" si="3"/>
        <v>-0.40200000000000102</v>
      </c>
      <c r="F22" s="6">
        <v>10.87</v>
      </c>
      <c r="G22" s="6">
        <f t="shared" si="0"/>
        <v>1.7799999999999994</v>
      </c>
      <c r="H22" s="6">
        <v>8.49</v>
      </c>
      <c r="I22" s="6">
        <v>8.11</v>
      </c>
      <c r="J22" s="6">
        <f t="shared" si="1"/>
        <v>0.38000000000000078</v>
      </c>
      <c r="K22" s="16">
        <v>-1.34</v>
      </c>
      <c r="L22" s="17">
        <v>2.1</v>
      </c>
      <c r="M22" s="9"/>
      <c r="N22" s="11">
        <v>103</v>
      </c>
      <c r="O22" s="11">
        <v>20.8</v>
      </c>
    </row>
    <row r="23" spans="1:15" x14ac:dyDescent="0.25">
      <c r="A23" s="6">
        <v>1990</v>
      </c>
      <c r="B23" s="6">
        <v>8.15</v>
      </c>
      <c r="C23" s="6">
        <v>10.130000000000001</v>
      </c>
      <c r="D23" s="6">
        <f t="shared" si="2"/>
        <v>2.0839999999999996</v>
      </c>
      <c r="E23" s="6">
        <f t="shared" si="3"/>
        <v>0.5</v>
      </c>
      <c r="F23" s="6">
        <v>10.01</v>
      </c>
      <c r="G23" s="6">
        <f t="shared" si="0"/>
        <v>1.8599999999999994</v>
      </c>
      <c r="H23" s="6">
        <v>8.5500000000000007</v>
      </c>
      <c r="I23" s="6">
        <v>7.5</v>
      </c>
      <c r="J23" s="6">
        <f t="shared" si="1"/>
        <v>1.0500000000000007</v>
      </c>
    </row>
    <row r="24" spans="1:15" x14ac:dyDescent="0.25">
      <c r="A24" s="6">
        <v>1991</v>
      </c>
      <c r="B24" s="6">
        <v>5.83</v>
      </c>
      <c r="C24" s="6">
        <v>9.25</v>
      </c>
      <c r="D24" s="6">
        <f t="shared" si="2"/>
        <v>4.218</v>
      </c>
      <c r="E24" s="6">
        <f t="shared" si="3"/>
        <v>2.4779999999999998</v>
      </c>
      <c r="F24" s="6">
        <v>8.4600000000000009</v>
      </c>
      <c r="G24" s="6">
        <f t="shared" si="0"/>
        <v>2.6300000000000008</v>
      </c>
      <c r="H24" s="6">
        <v>7.86</v>
      </c>
      <c r="I24" s="6">
        <v>5.38</v>
      </c>
      <c r="J24" s="6">
        <f t="shared" si="1"/>
        <v>2.4800000000000004</v>
      </c>
    </row>
    <row r="25" spans="1:15" x14ac:dyDescent="0.25">
      <c r="A25" s="6">
        <v>1992</v>
      </c>
      <c r="B25" s="6">
        <v>3.68</v>
      </c>
      <c r="C25" s="6">
        <v>8.4</v>
      </c>
      <c r="D25" s="6">
        <f t="shared" si="2"/>
        <v>6.0079999999999991</v>
      </c>
      <c r="E25" s="6">
        <f t="shared" si="3"/>
        <v>4.0739999999999981</v>
      </c>
      <c r="F25" s="6">
        <v>6.25</v>
      </c>
      <c r="G25" s="6">
        <f t="shared" si="0"/>
        <v>2.57</v>
      </c>
      <c r="H25" s="6">
        <v>7.01</v>
      </c>
      <c r="I25" s="6">
        <v>3.43</v>
      </c>
      <c r="J25" s="6">
        <f t="shared" si="1"/>
        <v>3.5799999999999996</v>
      </c>
    </row>
    <row r="26" spans="1:15" x14ac:dyDescent="0.25">
      <c r="A26" s="6">
        <v>1993</v>
      </c>
      <c r="B26" s="6">
        <v>3.17</v>
      </c>
      <c r="C26" s="6">
        <v>7.33</v>
      </c>
      <c r="D26" s="6">
        <f t="shared" si="2"/>
        <v>5.9160000000000004</v>
      </c>
      <c r="E26" s="6">
        <f t="shared" si="3"/>
        <v>3.8439999999999994</v>
      </c>
      <c r="F26" s="6">
        <v>6</v>
      </c>
      <c r="G26" s="6">
        <f t="shared" si="0"/>
        <v>2.83</v>
      </c>
      <c r="H26" s="6">
        <v>5.87</v>
      </c>
      <c r="I26" s="6">
        <v>3</v>
      </c>
      <c r="J26" s="6">
        <f t="shared" si="1"/>
        <v>2.87</v>
      </c>
    </row>
    <row r="27" spans="1:15" x14ac:dyDescent="0.25">
      <c r="A27" s="6">
        <v>1994</v>
      </c>
      <c r="B27" s="6">
        <v>4.63</v>
      </c>
      <c r="C27" s="6">
        <v>8.35</v>
      </c>
      <c r="D27" s="6">
        <f t="shared" si="2"/>
        <v>4.0620000000000003</v>
      </c>
      <c r="E27" s="6">
        <f t="shared" si="3"/>
        <v>1.4980000000000002</v>
      </c>
      <c r="F27" s="6">
        <v>7.15</v>
      </c>
      <c r="G27" s="6">
        <f t="shared" si="0"/>
        <v>2.5200000000000005</v>
      </c>
      <c r="H27" s="6">
        <v>7.09</v>
      </c>
      <c r="I27" s="6">
        <v>4.25</v>
      </c>
      <c r="J27" s="6">
        <f t="shared" si="1"/>
        <v>2.84</v>
      </c>
    </row>
    <row r="28" spans="1:15" x14ac:dyDescent="0.25">
      <c r="A28" s="6">
        <v>1995</v>
      </c>
      <c r="B28" s="6">
        <v>5.92</v>
      </c>
      <c r="C28" s="6">
        <v>7.95</v>
      </c>
      <c r="D28" s="6">
        <f t="shared" si="2"/>
        <v>2.3360000000000003</v>
      </c>
      <c r="E28" s="6">
        <f t="shared" si="3"/>
        <v>-0.23399999999999999</v>
      </c>
      <c r="F28" s="6">
        <v>8.83</v>
      </c>
      <c r="G28" s="6">
        <f t="shared" si="0"/>
        <v>2.91</v>
      </c>
      <c r="H28" s="6">
        <v>6.57</v>
      </c>
      <c r="I28" s="6">
        <v>5.49</v>
      </c>
      <c r="J28" s="6">
        <f t="shared" si="1"/>
        <v>1.08</v>
      </c>
    </row>
    <row r="29" spans="1:15" x14ac:dyDescent="0.25">
      <c r="A29" s="6">
        <v>1996</v>
      </c>
      <c r="B29" s="6">
        <v>5.39</v>
      </c>
      <c r="C29" s="6">
        <v>7.8</v>
      </c>
      <c r="D29" s="6">
        <f t="shared" si="2"/>
        <v>2.5759999999999996</v>
      </c>
      <c r="E29" s="6">
        <f t="shared" si="3"/>
        <v>0.2159999999999993</v>
      </c>
      <c r="F29" s="6">
        <v>8.27</v>
      </c>
      <c r="G29" s="6">
        <f t="shared" si="0"/>
        <v>2.88</v>
      </c>
      <c r="H29" s="6">
        <v>6.44</v>
      </c>
      <c r="I29" s="6">
        <v>5.01</v>
      </c>
      <c r="J29" s="6">
        <f t="shared" si="1"/>
        <v>1.4300000000000006</v>
      </c>
    </row>
    <row r="30" spans="1:15" x14ac:dyDescent="0.25">
      <c r="A30" s="6">
        <v>1997</v>
      </c>
      <c r="B30" s="6">
        <v>5.62</v>
      </c>
      <c r="C30" s="6">
        <v>7.6</v>
      </c>
      <c r="D30" s="6">
        <f t="shared" si="2"/>
        <v>2.1859999999999999</v>
      </c>
      <c r="E30" s="6">
        <f t="shared" si="3"/>
        <v>0.28399999999999981</v>
      </c>
      <c r="F30" s="6">
        <v>8.44</v>
      </c>
      <c r="G30" s="6">
        <f t="shared" si="0"/>
        <v>2.8199999999999994</v>
      </c>
      <c r="H30" s="6">
        <v>6.35</v>
      </c>
      <c r="I30" s="6">
        <v>5.0599999999999996</v>
      </c>
      <c r="J30" s="6">
        <f t="shared" si="1"/>
        <v>1.29</v>
      </c>
    </row>
    <row r="31" spans="1:15" x14ac:dyDescent="0.25">
      <c r="A31" s="6">
        <v>1998</v>
      </c>
      <c r="B31" s="6">
        <v>5.47</v>
      </c>
      <c r="C31" s="6">
        <v>6.94</v>
      </c>
      <c r="D31" s="6">
        <f t="shared" si="2"/>
        <v>2.258</v>
      </c>
      <c r="E31" s="6">
        <f t="shared" si="3"/>
        <v>0.83400000000000052</v>
      </c>
      <c r="F31" s="6">
        <v>8.35</v>
      </c>
      <c r="G31" s="6">
        <f t="shared" si="0"/>
        <v>2.88</v>
      </c>
      <c r="H31" s="6">
        <v>5.26</v>
      </c>
      <c r="I31" s="6">
        <v>4.78</v>
      </c>
      <c r="J31" s="6">
        <f t="shared" si="1"/>
        <v>0.47999999999999954</v>
      </c>
    </row>
    <row r="32" spans="1:15" x14ac:dyDescent="0.25">
      <c r="A32" s="6">
        <v>1999</v>
      </c>
      <c r="B32" s="6">
        <v>5.33</v>
      </c>
      <c r="C32" s="6">
        <v>7.43</v>
      </c>
      <c r="D32" s="6">
        <f t="shared" si="2"/>
        <v>2.2139999999999995</v>
      </c>
      <c r="E32" s="6">
        <f t="shared" si="3"/>
        <v>1.1559999999999988</v>
      </c>
      <c r="F32" s="6">
        <v>8</v>
      </c>
      <c r="G32" s="6">
        <f t="shared" si="0"/>
        <v>2.67</v>
      </c>
      <c r="H32" s="6">
        <v>5.65</v>
      </c>
      <c r="I32" s="6">
        <v>4.6399999999999997</v>
      </c>
      <c r="J32" s="6">
        <f t="shared" si="1"/>
        <v>1.0100000000000007</v>
      </c>
    </row>
    <row r="33" spans="1:15" x14ac:dyDescent="0.25">
      <c r="A33" s="6">
        <v>2000</v>
      </c>
      <c r="B33" s="6">
        <v>6.46</v>
      </c>
      <c r="C33" s="6">
        <v>8.06</v>
      </c>
      <c r="D33" s="6">
        <f t="shared" si="2"/>
        <v>1.1059999999999999</v>
      </c>
      <c r="E33" s="6">
        <f t="shared" si="3"/>
        <v>0.22199999999999953</v>
      </c>
      <c r="F33" s="6">
        <v>9.23</v>
      </c>
      <c r="G33" s="6">
        <f t="shared" si="0"/>
        <v>2.7700000000000005</v>
      </c>
      <c r="H33" s="6">
        <v>6.03</v>
      </c>
      <c r="I33" s="6">
        <v>5.82</v>
      </c>
      <c r="J33" s="6">
        <f t="shared" si="1"/>
        <v>0.20999999999999996</v>
      </c>
    </row>
    <row r="34" spans="1:15" x14ac:dyDescent="0.25">
      <c r="A34" s="6">
        <v>2001</v>
      </c>
      <c r="B34" s="6">
        <v>3.71</v>
      </c>
      <c r="C34" s="6">
        <v>6.97</v>
      </c>
      <c r="D34" s="6">
        <f t="shared" si="2"/>
        <v>3.6900000000000004</v>
      </c>
      <c r="E34" s="6">
        <f t="shared" si="3"/>
        <v>2.7680000000000007</v>
      </c>
      <c r="F34" s="6">
        <v>6.91</v>
      </c>
      <c r="G34" s="6">
        <f t="shared" si="0"/>
        <v>3.2</v>
      </c>
      <c r="H34" s="6">
        <v>5.0199999999999996</v>
      </c>
      <c r="I34" s="6">
        <v>3.4</v>
      </c>
      <c r="J34" s="6">
        <f t="shared" si="1"/>
        <v>1.6199999999999997</v>
      </c>
    </row>
    <row r="35" spans="1:15" x14ac:dyDescent="0.25">
      <c r="A35" s="6">
        <v>2002</v>
      </c>
      <c r="B35" s="6">
        <v>1.73</v>
      </c>
      <c r="C35" s="6">
        <v>6.54</v>
      </c>
      <c r="D35" s="6">
        <f t="shared" si="2"/>
        <v>5.4580000000000002</v>
      </c>
      <c r="E35" s="6">
        <f t="shared" si="3"/>
        <v>4.1939999999999991</v>
      </c>
      <c r="F35" s="6">
        <v>4.67</v>
      </c>
      <c r="G35" s="6">
        <f t="shared" si="0"/>
        <v>2.94</v>
      </c>
      <c r="H35" s="6">
        <v>4.6100000000000003</v>
      </c>
      <c r="I35" s="6">
        <v>1.61</v>
      </c>
      <c r="J35" s="6">
        <f t="shared" si="1"/>
        <v>3</v>
      </c>
    </row>
    <row r="36" spans="1:15" x14ac:dyDescent="0.25">
      <c r="A36" s="6">
        <v>2003</v>
      </c>
      <c r="B36" s="6">
        <v>1.1499999999999999</v>
      </c>
      <c r="C36" s="6">
        <v>5.82</v>
      </c>
      <c r="D36" s="6">
        <f t="shared" si="2"/>
        <v>5.8140000000000001</v>
      </c>
      <c r="E36" s="6">
        <f t="shared" si="3"/>
        <v>4.0460000000000012</v>
      </c>
      <c r="F36" s="6">
        <v>4.12</v>
      </c>
      <c r="G36" s="6">
        <f t="shared" si="0"/>
        <v>2.97</v>
      </c>
      <c r="H36" s="6">
        <v>4.01</v>
      </c>
      <c r="I36" s="6">
        <v>1.01</v>
      </c>
      <c r="J36" s="6">
        <f t="shared" si="1"/>
        <v>3</v>
      </c>
    </row>
    <row r="37" spans="1:15" x14ac:dyDescent="0.25">
      <c r="A37" s="6">
        <v>2004</v>
      </c>
      <c r="B37" s="6">
        <v>1.57</v>
      </c>
      <c r="C37" s="6">
        <v>5.84</v>
      </c>
      <c r="D37" s="6">
        <f t="shared" si="2"/>
        <v>5.0760000000000005</v>
      </c>
      <c r="E37" s="6">
        <f t="shared" si="3"/>
        <v>2.9300000000000006</v>
      </c>
      <c r="F37" s="6">
        <v>4.34</v>
      </c>
      <c r="G37" s="6">
        <f t="shared" si="0"/>
        <v>2.7699999999999996</v>
      </c>
      <c r="H37" s="6">
        <v>4.2699999999999996</v>
      </c>
      <c r="I37" s="6">
        <v>1.37</v>
      </c>
      <c r="J37" s="6">
        <f t="shared" si="1"/>
        <v>2.8999999999999995</v>
      </c>
    </row>
    <row r="38" spans="1:15" x14ac:dyDescent="0.25">
      <c r="A38" s="6">
        <v>2005</v>
      </c>
      <c r="B38" s="6">
        <v>3.51</v>
      </c>
      <c r="C38" s="6">
        <v>5.86</v>
      </c>
      <c r="D38" s="6">
        <f t="shared" si="2"/>
        <v>2.6959999999999997</v>
      </c>
      <c r="E38" s="6">
        <f t="shared" si="3"/>
        <v>0.36399999999999988</v>
      </c>
      <c r="F38" s="6">
        <v>6.19</v>
      </c>
      <c r="G38" s="6">
        <f t="shared" si="0"/>
        <v>2.6800000000000006</v>
      </c>
      <c r="H38" s="6">
        <v>4.29</v>
      </c>
      <c r="I38" s="6">
        <v>3.15</v>
      </c>
      <c r="J38" s="6">
        <f t="shared" si="1"/>
        <v>1.1400000000000001</v>
      </c>
    </row>
    <row r="39" spans="1:15" x14ac:dyDescent="0.25">
      <c r="A39" s="6">
        <v>2006</v>
      </c>
      <c r="B39" s="6">
        <v>5.16</v>
      </c>
      <c r="C39" s="6">
        <v>6.41</v>
      </c>
      <c r="D39" s="6">
        <f t="shared" si="2"/>
        <v>0.93399999999999928</v>
      </c>
      <c r="E39" s="11">
        <f t="shared" si="3"/>
        <v>-1.088000000000001</v>
      </c>
      <c r="F39" s="6">
        <v>7.96</v>
      </c>
      <c r="G39" s="6">
        <f t="shared" si="0"/>
        <v>2.8</v>
      </c>
      <c r="H39" s="6">
        <v>4.8</v>
      </c>
      <c r="I39" s="6">
        <v>4.7300000000000004</v>
      </c>
      <c r="J39" s="6">
        <f t="shared" si="1"/>
        <v>6.9999999999999396E-2</v>
      </c>
    </row>
    <row r="40" spans="1:15" x14ac:dyDescent="0.25">
      <c r="A40" s="6">
        <v>2007</v>
      </c>
      <c r="B40" s="6">
        <v>5.27</v>
      </c>
      <c r="C40" s="6">
        <v>6.34</v>
      </c>
      <c r="D40" s="6">
        <f t="shared" si="2"/>
        <v>0.7840000000000007</v>
      </c>
      <c r="E40" s="11">
        <f t="shared" si="3"/>
        <v>-0.69199999999999839</v>
      </c>
      <c r="F40" s="6">
        <v>8.0500000000000007</v>
      </c>
      <c r="G40" s="6">
        <f t="shared" si="0"/>
        <v>2.7800000000000011</v>
      </c>
      <c r="H40" s="6">
        <v>4.63</v>
      </c>
      <c r="I40" s="6">
        <v>4.3600000000000003</v>
      </c>
      <c r="J40" s="6">
        <f t="shared" si="1"/>
        <v>0.26999999999999957</v>
      </c>
    </row>
    <row r="41" spans="1:15" x14ac:dyDescent="0.25">
      <c r="A41" s="6">
        <v>2008</v>
      </c>
      <c r="B41" s="6">
        <v>2.97</v>
      </c>
      <c r="C41" s="6">
        <v>6.04</v>
      </c>
      <c r="D41" s="6">
        <f t="shared" si="2"/>
        <v>3.1279999999999997</v>
      </c>
      <c r="E41" s="6">
        <f t="shared" si="3"/>
        <v>1.794</v>
      </c>
      <c r="F41" s="6">
        <v>5.09</v>
      </c>
      <c r="G41" s="6">
        <f t="shared" si="0"/>
        <v>2.1199999999999997</v>
      </c>
      <c r="H41" s="6">
        <v>3.66</v>
      </c>
      <c r="I41" s="6">
        <v>1.37</v>
      </c>
      <c r="J41" s="6">
        <f t="shared" si="1"/>
        <v>2.29</v>
      </c>
    </row>
    <row r="42" spans="1:15" x14ac:dyDescent="0.25">
      <c r="A42" s="6">
        <v>2009</v>
      </c>
      <c r="B42" s="6">
        <v>0.55000000000000004</v>
      </c>
      <c r="C42" s="6">
        <v>5.04</v>
      </c>
      <c r="D42" s="6">
        <f t="shared" si="2"/>
        <v>5.3879999999999999</v>
      </c>
      <c r="E42" s="6">
        <f t="shared" si="3"/>
        <v>4.0119999999999996</v>
      </c>
      <c r="F42" s="6">
        <v>3.25</v>
      </c>
      <c r="G42" s="6">
        <f t="shared" si="0"/>
        <v>2.7</v>
      </c>
      <c r="H42" s="6">
        <v>3.26</v>
      </c>
      <c r="I42" s="6">
        <v>0.15</v>
      </c>
      <c r="J42" s="6">
        <f t="shared" si="1"/>
        <v>3.11</v>
      </c>
    </row>
    <row r="43" spans="1:15" x14ac:dyDescent="0.25">
      <c r="A43" s="6">
        <v>2010</v>
      </c>
      <c r="B43" s="6">
        <v>0.31</v>
      </c>
      <c r="C43" s="6">
        <v>4.6900000000000004</v>
      </c>
      <c r="D43" s="6">
        <f t="shared" si="2"/>
        <v>5.3940000000000001</v>
      </c>
      <c r="E43" s="6">
        <f t="shared" si="3"/>
        <v>3.63</v>
      </c>
      <c r="F43" s="6">
        <v>3.25</v>
      </c>
      <c r="G43" s="6">
        <f t="shared" si="0"/>
        <v>2.94</v>
      </c>
      <c r="H43" s="6">
        <v>3.22</v>
      </c>
      <c r="I43" s="6">
        <v>0.14000000000000001</v>
      </c>
      <c r="J43" s="6">
        <f t="shared" si="1"/>
        <v>3.08</v>
      </c>
    </row>
    <row r="44" spans="1:15" x14ac:dyDescent="0.25">
      <c r="A44" s="6">
        <v>2011</v>
      </c>
      <c r="B44" s="6">
        <v>0.3</v>
      </c>
      <c r="C44" s="6">
        <v>4.46</v>
      </c>
      <c r="D44" s="6">
        <f t="shared" si="2"/>
        <v>5.0140000000000002</v>
      </c>
      <c r="E44" s="6">
        <f t="shared" si="3"/>
        <v>2.718</v>
      </c>
      <c r="F44" s="6">
        <v>3.25</v>
      </c>
      <c r="G44" s="6">
        <f t="shared" si="0"/>
        <v>2.95</v>
      </c>
      <c r="H44" s="6">
        <v>2.78</v>
      </c>
      <c r="I44" s="6">
        <v>0.05</v>
      </c>
      <c r="J44" s="6">
        <f t="shared" si="1"/>
        <v>2.73</v>
      </c>
    </row>
    <row r="45" spans="1:15" x14ac:dyDescent="0.25">
      <c r="A45" s="6">
        <v>2012</v>
      </c>
      <c r="B45" s="6">
        <v>0.28000000000000003</v>
      </c>
      <c r="C45" s="6">
        <v>3.66</v>
      </c>
      <c r="D45" s="6">
        <f t="shared" si="2"/>
        <v>4.4980000000000002</v>
      </c>
      <c r="E45" s="6">
        <f t="shared" si="3"/>
        <v>1.9139999999999999</v>
      </c>
      <c r="F45" s="6">
        <v>3.25</v>
      </c>
      <c r="G45" s="6">
        <f t="shared" si="0"/>
        <v>2.9699999999999998</v>
      </c>
      <c r="H45" s="6">
        <v>1.8</v>
      </c>
      <c r="I45" s="6">
        <v>0.09</v>
      </c>
      <c r="J45" s="6">
        <f t="shared" si="1"/>
        <v>1.71</v>
      </c>
    </row>
    <row r="46" spans="1:15" x14ac:dyDescent="0.25">
      <c r="A46" s="6">
        <v>2013</v>
      </c>
      <c r="B46" s="6">
        <v>0.21</v>
      </c>
      <c r="C46" s="6">
        <v>3.98</v>
      </c>
      <c r="D46" s="6">
        <f t="shared" si="2"/>
        <v>4.1560000000000006</v>
      </c>
      <c r="E46" s="6">
        <f t="shared" si="3"/>
        <v>1.572000000000001</v>
      </c>
      <c r="F46" s="6">
        <v>3.25</v>
      </c>
      <c r="G46" s="6">
        <f t="shared" si="0"/>
        <v>3.04</v>
      </c>
      <c r="H46" s="6">
        <v>2.35</v>
      </c>
      <c r="I46" s="6">
        <v>0.06</v>
      </c>
      <c r="J46" s="6">
        <f t="shared" si="1"/>
        <v>2.29</v>
      </c>
    </row>
    <row r="47" spans="1:15" x14ac:dyDescent="0.25">
      <c r="A47" s="6">
        <v>2014</v>
      </c>
      <c r="B47" s="6">
        <v>0.25</v>
      </c>
      <c r="C47" s="6">
        <v>4.17</v>
      </c>
      <c r="D47" s="6">
        <f t="shared" si="2"/>
        <v>3.9420000000000002</v>
      </c>
      <c r="E47" s="6">
        <f t="shared" si="3"/>
        <v>1.4780000000000002</v>
      </c>
      <c r="F47" s="6">
        <v>3.25</v>
      </c>
      <c r="G47" s="6">
        <f t="shared" si="0"/>
        <v>3</v>
      </c>
      <c r="H47" s="6">
        <v>2.54</v>
      </c>
      <c r="I47" s="6">
        <v>0.03</v>
      </c>
      <c r="J47" s="6">
        <f t="shared" si="1"/>
        <v>2.5100000000000002</v>
      </c>
    </row>
    <row r="48" spans="1:15" ht="30" x14ac:dyDescent="0.25">
      <c r="A48" s="2" t="s">
        <v>17</v>
      </c>
      <c r="B48" s="7">
        <f t="shared" ref="B48:G48" si="4">AVERAGE(B7:B47)</f>
        <v>5.6726829268292693</v>
      </c>
      <c r="C48" s="7">
        <f t="shared" si="4"/>
        <v>8.5085365853658548</v>
      </c>
      <c r="D48" s="16">
        <f t="shared" si="4"/>
        <v>3.0203902439024386</v>
      </c>
      <c r="E48" s="16">
        <f t="shared" si="4"/>
        <v>1.3000487804878049</v>
      </c>
      <c r="F48" s="7">
        <f t="shared" si="4"/>
        <v>8.0087804878048789</v>
      </c>
      <c r="G48" s="16">
        <f t="shared" si="4"/>
        <v>2.3360975609756105</v>
      </c>
      <c r="H48" s="7">
        <f t="shared" ref="H48:I48" si="5">AVERAGE(H10:H47)</f>
        <v>6.713684210526317</v>
      </c>
      <c r="I48" s="7">
        <f t="shared" si="5"/>
        <v>4.9094736842105275</v>
      </c>
      <c r="J48" s="7">
        <f>AVERAGE(J7:J47)</f>
        <v>1.7829268292682923</v>
      </c>
      <c r="K48" s="18"/>
      <c r="L48" s="18"/>
      <c r="M48" s="18"/>
      <c r="N48" s="18"/>
      <c r="O48" s="18"/>
    </row>
    <row r="49" spans="1:15" ht="45" x14ac:dyDescent="0.25">
      <c r="A49" s="2" t="s">
        <v>18</v>
      </c>
      <c r="B49" s="2">
        <f t="shared" ref="B49:G49" si="6">_xlfn.STDEV.S(B7:B47)</f>
        <v>3.8043238718530783</v>
      </c>
      <c r="C49" s="2">
        <f t="shared" si="6"/>
        <v>3.1533343947126831</v>
      </c>
      <c r="D49" s="16">
        <f t="shared" si="6"/>
        <v>2.4958725215648414</v>
      </c>
      <c r="E49" s="16">
        <f t="shared" si="6"/>
        <v>2.25300463771404</v>
      </c>
      <c r="F49" s="2">
        <f t="shared" si="6"/>
        <v>3.5063771867284532</v>
      </c>
      <c r="G49" s="16">
        <f t="shared" si="6"/>
        <v>0.69231090576698207</v>
      </c>
      <c r="H49" s="2"/>
      <c r="I49" s="2"/>
      <c r="J49" s="2">
        <f>_xlfn.STDEV.S(J7:J47)</f>
        <v>1.1442426401389689</v>
      </c>
      <c r="K49" s="18"/>
      <c r="L49" s="18">
        <v>0</v>
      </c>
      <c r="M49" s="18"/>
      <c r="N49" s="18"/>
      <c r="O49" s="18"/>
    </row>
    <row r="50" spans="1:15" ht="45" x14ac:dyDescent="0.25">
      <c r="A50" s="2" t="s">
        <v>14</v>
      </c>
      <c r="B50" s="2">
        <f>B49/B48</f>
        <v>0.67063925851739692</v>
      </c>
      <c r="C50" s="2"/>
      <c r="D50" s="16">
        <f>D49/D48</f>
        <v>0.8263410751652065</v>
      </c>
      <c r="E50" s="16">
        <f>E49/E48</f>
        <v>1.7330154618264912</v>
      </c>
      <c r="F50" s="2">
        <f t="shared" ref="F50:G50" si="7">F49/F48</f>
        <v>0.43781661790676868</v>
      </c>
      <c r="G50" s="16">
        <f t="shared" si="7"/>
        <v>0.29635359298858066</v>
      </c>
      <c r="H50" s="2"/>
      <c r="I50" s="2"/>
      <c r="J50" s="2">
        <f>J49/J48</f>
        <v>0.64177767777972283</v>
      </c>
      <c r="K50" s="18"/>
      <c r="L50" s="18"/>
      <c r="M50" s="18"/>
      <c r="N50" s="18"/>
      <c r="O50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UCF College of Business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UCF</dc:creator>
  <cp:lastModifiedBy>UCF</cp:lastModifiedBy>
  <dcterms:created xsi:type="dcterms:W3CDTF">2015-11-17T18:50:02Z</dcterms:created>
  <dcterms:modified xsi:type="dcterms:W3CDTF">2015-11-17T19:32:33Z</dcterms:modified>
</cp:coreProperties>
</file>